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tabRatio="863"/>
  </bookViews>
  <sheets>
    <sheet name="Çift Ayaklı Sehpa Donatı Hesabı" sheetId="1" r:id="rId1"/>
  </sheets>
  <definedNames>
    <definedName name="a_katsayısı">'Çift Ayaklı Sehpa Donatı Hesabı'!$AN$41</definedName>
    <definedName name="d_sehpa">'Çift Ayaklı Sehpa Donatı Hesabı'!$AA$32</definedName>
    <definedName name="d_temel">'Çift Ayaklı Sehpa Donatı Hesabı'!$AA$21</definedName>
    <definedName name="dx_üst">'Çift Ayaklı Sehpa Donatı Hesabı'!$AA$23</definedName>
    <definedName name="dy_üst">'Çift Ayaklı Sehpa Donatı Hesabı'!$AA$24</definedName>
    <definedName name="E">'Çift Ayaklı Sehpa Donatı Hesabı'!$AN$37</definedName>
    <definedName name="Gx">'Çift Ayaklı Sehpa Donatı Hesabı'!$AA$26</definedName>
    <definedName name="Gy">'Çift Ayaklı Sehpa Donatı Hesabı'!$AA$27</definedName>
    <definedName name="h_temel">'Çift Ayaklı Sehpa Donatı Hesabı'!$AA$20</definedName>
    <definedName name="I_sehpa">'Çift Ayaklı Sehpa Donatı Hesabı'!$AN$38</definedName>
    <definedName name="k">'Çift Ayaklı Sehpa Donatı Hesabı'!$AN$40</definedName>
    <definedName name="l_sehpa">'Çift Ayaklı Sehpa Donatı Hesabı'!$AN$39</definedName>
    <definedName name="P_burkulma">'Çift Ayaklı Sehpa Donatı Hesabı'!$AN$36</definedName>
    <definedName name="P_tasarım">'Çift Ayaklı Sehpa Donatı Hesabı'!$AA$30</definedName>
    <definedName name="Q">'Çift Ayaklı Sehpa Donatı Hesabı'!$AA$28</definedName>
    <definedName name="sx_üst">'Çift Ayaklı Sehpa Donatı Hesabı'!$AG$23</definedName>
    <definedName name="sy_üst">'Çift Ayaklı Sehpa Donatı Hesabı'!$AG$24</definedName>
    <definedName name="_xlnm.Print_Area" localSheetId="0">'Çift Ayaklı Sehpa Donatı Hesabı'!$A$1:$AZ$89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8" i="1" l="1"/>
  <c r="AA27" i="1"/>
  <c r="AA26" i="1"/>
  <c r="AN39" i="1"/>
  <c r="AN36" i="1" l="1"/>
  <c r="AA30" i="1"/>
  <c r="AN45" i="1" l="1"/>
  <c r="AN46" i="1" s="1"/>
</calcChain>
</file>

<file path=xl/sharedStrings.xml><?xml version="1.0" encoding="utf-8"?>
<sst xmlns="http://schemas.openxmlformats.org/spreadsheetml/2006/main" count="70" uniqueCount="40">
  <si>
    <t>Radye Temel Kalınlığı</t>
  </si>
  <si>
    <t>:</t>
  </si>
  <si>
    <t>Temel Paspayı Kalınlığı</t>
  </si>
  <si>
    <t>mm</t>
  </si>
  <si>
    <t>Sehpa Donatı Çapı</t>
  </si>
  <si>
    <t>Hareketli Yük (Q)</t>
  </si>
  <si>
    <t>Maksimum Burkulma Yükünün (Pcr) Hesabı:</t>
  </si>
  <si>
    <t>X Yönü Birim Ölü Yük (Gx)</t>
  </si>
  <si>
    <t>Y Yönü Birim Ölü Yük (Gy)</t>
  </si>
  <si>
    <t>X Yönü Üst Donatı Çap / Aralık</t>
  </si>
  <si>
    <t>Y Yönü Üst Donatı Çap / Aralık</t>
  </si>
  <si>
    <t>/</t>
  </si>
  <si>
    <t>mm / mm</t>
  </si>
  <si>
    <t>E</t>
  </si>
  <si>
    <t>I</t>
  </si>
  <si>
    <t>K</t>
  </si>
  <si>
    <t>İzin verilebilir burkulma yükü</t>
  </si>
  <si>
    <t>L</t>
  </si>
  <si>
    <t>Sehpa donatı uzunluğu</t>
  </si>
  <si>
    <t>Sehpa donatısının atalet momenti</t>
  </si>
  <si>
    <t>Efektif uzunluk katsayısı</t>
  </si>
  <si>
    <t>=</t>
  </si>
  <si>
    <t>N</t>
  </si>
  <si>
    <t>Elastisite modülü</t>
  </si>
  <si>
    <r>
      <t>mm</t>
    </r>
    <r>
      <rPr>
        <i/>
        <sz val="11"/>
        <color theme="1"/>
        <rFont val="Arial"/>
        <family val="2"/>
        <charset val="162"/>
      </rPr>
      <t>⁴</t>
    </r>
  </si>
  <si>
    <t>N/mm²</t>
  </si>
  <si>
    <t>Gerekli Sehpa Donatı Adet Hesabı:</t>
  </si>
  <si>
    <r>
      <t>N/m</t>
    </r>
    <r>
      <rPr>
        <i/>
        <sz val="11"/>
        <color theme="1"/>
        <rFont val="Arial"/>
        <family val="2"/>
        <charset val="162"/>
      </rPr>
      <t>²</t>
    </r>
  </si>
  <si>
    <t>Φ</t>
  </si>
  <si>
    <t>ΦPcr</t>
  </si>
  <si>
    <t>Azaltma katsayısı</t>
  </si>
  <si>
    <t>n</t>
  </si>
  <si>
    <t xml:space="preserve">Sehpa ayak adedi </t>
  </si>
  <si>
    <t>Birim alanda gerekli sehpa adedi</t>
  </si>
  <si>
    <t>Şekil 1 - Mesnetlenme şekline bağlı olarak burkulma boyu</t>
  </si>
  <si>
    <t>Şekil 2 - Tipik radye temel kesiti</t>
  </si>
  <si>
    <t>Not: Her sehpa donatısının 2 ayağı bulunmaktadır.</t>
  </si>
  <si>
    <t>Birim Tasarım Yüku (Pd = 1.4 G + 1.6 Q)</t>
  </si>
  <si>
    <t>ÇİFT AYAKLI SEHPA DONATI TASARIMI</t>
  </si>
  <si>
    <t>Hazırlayan: İnş. Müh. Yüksel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</si>
</sst>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i/>
      <sz val="11"/>
      <color theme="1"/>
      <name val="Arial"/>
      <family val="2"/>
      <charset val="162"/>
    </font>
    <font>
      <b/>
      <u/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  <font>
      <sz val="12"/>
      <color theme="1"/>
      <name val="Arial Tur"/>
      <charset val="162"/>
    </font>
    <font>
      <sz val="11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left" vertical="center" indent="1"/>
    </xf>
    <xf numFmtId="0" fontId="10" fillId="2" borderId="0" xfId="0" applyFont="1" applyFill="1" applyBorder="1" applyAlignment="1">
      <alignment horizontal="right" vertical="center" indent="4"/>
    </xf>
    <xf numFmtId="1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2" fontId="4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indent="1"/>
    </xf>
    <xf numFmtId="2" fontId="2" fillId="2" borderId="0" xfId="0" applyNumberFormat="1" applyFont="1" applyFill="1" applyAlignment="1">
      <alignment horizontal="right" vertical="center"/>
    </xf>
    <xf numFmtId="0" fontId="3" fillId="4" borderId="1" xfId="0" applyFont="1" applyFill="1" applyBorder="1" applyAlignment="1">
      <alignment horizontal="left" vertical="center" indent="1"/>
    </xf>
    <xf numFmtId="0" fontId="3" fillId="4" borderId="2" xfId="0" applyFont="1" applyFill="1" applyBorder="1" applyAlignment="1">
      <alignment horizontal="left" vertical="center" indent="1"/>
    </xf>
    <xf numFmtId="0" fontId="3" fillId="4" borderId="3" xfId="0" applyFont="1" applyFill="1" applyBorder="1" applyAlignment="1">
      <alignment horizontal="left" vertical="center" indent="1"/>
    </xf>
    <xf numFmtId="3" fontId="4" fillId="5" borderId="0" xfId="0" applyNumberFormat="1" applyFont="1" applyFill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left" vertical="center" indent="1"/>
    </xf>
    <xf numFmtId="3" fontId="4" fillId="5" borderId="0" xfId="0" applyNumberFormat="1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164" fontId="4" fillId="5" borderId="0" xfId="0" applyNumberFormat="1" applyFont="1" applyFill="1" applyAlignment="1" applyProtection="1">
      <alignment horizontal="right" vertical="center"/>
      <protection locked="0"/>
    </xf>
    <xf numFmtId="1" fontId="7" fillId="2" borderId="0" xfId="0" applyNumberFormat="1" applyFont="1" applyFill="1" applyAlignment="1">
      <alignment horizontal="right" vertical="center"/>
    </xf>
    <xf numFmtId="2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38966</xdr:colOff>
      <xdr:row>69</xdr:row>
      <xdr:rowOff>106508</xdr:rowOff>
    </xdr:from>
    <xdr:to>
      <xdr:col>49</xdr:col>
      <xdr:colOff>66867</xdr:colOff>
      <xdr:row>81</xdr:row>
      <xdr:rowOff>104776</xdr:rowOff>
    </xdr:to>
    <xdr:pic>
      <xdr:nvPicPr>
        <xdr:cNvPr id="2" name="Resim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44" b="9947"/>
        <a:stretch/>
      </xdr:blipFill>
      <xdr:spPr bwMode="auto">
        <a:xfrm>
          <a:off x="267566" y="13574858"/>
          <a:ext cx="5400001" cy="2398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64940</xdr:colOff>
      <xdr:row>36</xdr:row>
      <xdr:rowOff>160190</xdr:rowOff>
    </xdr:from>
    <xdr:ext cx="844398" cy="4308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Metin kutusu 3"/>
            <xdr:cNvSpPr txBox="1"/>
          </xdr:nvSpPr>
          <xdr:spPr>
            <a:xfrm>
              <a:off x="407840" y="7608740"/>
              <a:ext cx="844398" cy="4308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tr-TR" sz="14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sty m:val="p"/>
                          </m:rPr>
                          <a:rPr lang="tr-TR" sz="1400" b="0" i="0">
                            <a:latin typeface="Cambria Math" panose="02040503050406030204" pitchFamily="18" charset="0"/>
                          </a:rPr>
                          <m:t>P</m:t>
                        </m:r>
                      </m:e>
                      <m:sub>
                        <m:r>
                          <m:rPr>
                            <m:sty m:val="p"/>
                          </m:rPr>
                          <a:rPr lang="tr-TR" sz="1400" b="0" i="0">
                            <a:latin typeface="Cambria Math" panose="02040503050406030204" pitchFamily="18" charset="0"/>
                          </a:rPr>
                          <m:t>cr</m:t>
                        </m:r>
                      </m:sub>
                    </m:sSub>
                    <m:r>
                      <a:rPr lang="tr-TR" sz="14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tr-TR" sz="14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p>
                          <m:sSupPr>
                            <m:ctrlPr>
                              <a:rPr lang="tr-TR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l-GR" sz="1400" b="0" i="0">
                                <a:latin typeface="Cambria Math" panose="02040503050406030204" pitchFamily="18" charset="0"/>
                              </a:rPr>
                              <m:t>π</m:t>
                            </m:r>
                          </m:e>
                          <m:sup>
                            <m:r>
                              <a:rPr lang="tr-TR" sz="14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m:rPr>
                            <m:sty m:val="p"/>
                          </m:rPr>
                          <a:rPr lang="tr-TR" sz="1400" b="0" i="0">
                            <a:latin typeface="Cambria Math" panose="02040503050406030204" pitchFamily="18" charset="0"/>
                          </a:rPr>
                          <m:t>EI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tr-TR" sz="1400" b="0" i="0">
                            <a:latin typeface="Cambria Math" panose="02040503050406030204" pitchFamily="18" charset="0"/>
                          </a:rPr>
                          <m:t>K</m:t>
                        </m:r>
                        <m:sSup>
                          <m:sSupPr>
                            <m:ctrlPr>
                              <a:rPr lang="tr-TR" sz="14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tr-TR" sz="1400" b="0" i="0">
                                <a:latin typeface="Cambria Math" panose="02040503050406030204" pitchFamily="18" charset="0"/>
                              </a:rPr>
                              <m:t>L</m:t>
                            </m:r>
                          </m:e>
                          <m:sup>
                            <m:r>
                              <a:rPr lang="tr-TR" sz="1400" b="0" i="0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tr-TR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4" name="Metin kutusu 3"/>
            <xdr:cNvSpPr txBox="1"/>
          </xdr:nvSpPr>
          <xdr:spPr>
            <a:xfrm>
              <a:off x="407840" y="7608740"/>
              <a:ext cx="844398" cy="4308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r-TR" sz="1400" b="0" i="0">
                  <a:latin typeface="Cambria Math" panose="02040503050406030204" pitchFamily="18" charset="0"/>
                </a:rPr>
                <a:t>P_cr=(</a:t>
              </a:r>
              <a:r>
                <a:rPr lang="el-GR" sz="1400" b="0" i="0">
                  <a:latin typeface="Cambria Math" panose="02040503050406030204" pitchFamily="18" charset="0"/>
                </a:rPr>
                <a:t>π</a:t>
              </a:r>
              <a:r>
                <a:rPr lang="tr-TR" sz="1400" b="0" i="0">
                  <a:latin typeface="Cambria Math" panose="02040503050406030204" pitchFamily="18" charset="0"/>
                </a:rPr>
                <a:t>^2 EI)/(KL^2 )</a:t>
              </a:r>
              <a:endParaRPr lang="tr-TR" sz="11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85724</xdr:colOff>
      <xdr:row>3</xdr:row>
      <xdr:rowOff>85725</xdr:rowOff>
    </xdr:from>
    <xdr:ext cx="5318605" cy="2638426"/>
    <xdr:pic>
      <xdr:nvPicPr>
        <xdr:cNvPr id="5" name="Resim 4" descr="GÃ¶rÃ¼ntÃ¼nÃ¼n olasÄ± iÃ§eriÄi: mas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31" b="7294"/>
        <a:stretch/>
      </xdr:blipFill>
      <xdr:spPr bwMode="auto">
        <a:xfrm>
          <a:off x="314324" y="714375"/>
          <a:ext cx="5318605" cy="2638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38100</xdr:colOff>
      <xdr:row>50</xdr:row>
      <xdr:rowOff>90921</xdr:rowOff>
    </xdr:from>
    <xdr:to>
      <xdr:col>49</xdr:col>
      <xdr:colOff>66000</xdr:colOff>
      <xdr:row>65</xdr:row>
      <xdr:rowOff>165219</xdr:rowOff>
    </xdr:to>
    <xdr:pic>
      <xdr:nvPicPr>
        <xdr:cNvPr id="6" name="Resim 5" descr="effective length factor ile ilgili gÃ¶rsel sonucu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49296"/>
          <a:ext cx="5400000" cy="3074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26839</xdr:colOff>
      <xdr:row>44</xdr:row>
      <xdr:rowOff>26840</xdr:rowOff>
    </xdr:from>
    <xdr:ext cx="592285" cy="3541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Metin kutusu 6"/>
            <xdr:cNvSpPr txBox="1"/>
          </xdr:nvSpPr>
          <xdr:spPr>
            <a:xfrm>
              <a:off x="369739" y="9275615"/>
              <a:ext cx="592285" cy="3541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tr-TR" sz="14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14:m>
                <m:oMath xmlns:m="http://schemas.openxmlformats.org/officeDocument/2006/math">
                  <m:r>
                    <a:rPr lang="tr-TR" sz="1400" b="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tr-TR" sz="14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tr-TR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lang="tr-TR" sz="1400" b="0" i="0">
                              <a:latin typeface="Cambria Math" panose="02040503050406030204" pitchFamily="18" charset="0"/>
                            </a:rPr>
                            <m:t>P</m:t>
                          </m:r>
                        </m:e>
                        <m:sub>
                          <m:r>
                            <m:rPr>
                              <m:sty m:val="p"/>
                            </m:rPr>
                            <a:rPr lang="tr-TR" sz="1400" b="0" i="0">
                              <a:latin typeface="Cambria Math" panose="02040503050406030204" pitchFamily="18" charset="0"/>
                            </a:rPr>
                            <m:t>d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tr-TR" sz="14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m:rPr>
                              <m:sty m:val="p"/>
                            </m:rPr>
                            <a:rPr lang="tr-TR" sz="1400" b="0" i="0">
                              <a:latin typeface="Cambria Math" panose="02040503050406030204" pitchFamily="18" charset="0"/>
                            </a:rPr>
                            <m:t>P</m:t>
                          </m:r>
                        </m:e>
                        <m:sub>
                          <m:r>
                            <m:rPr>
                              <m:sty m:val="p"/>
                            </m:rPr>
                            <a:rPr lang="tr-TR" sz="1400" b="0" i="0">
                              <a:latin typeface="Cambria Math" panose="02040503050406030204" pitchFamily="18" charset="0"/>
                            </a:rPr>
                            <m:t>cr</m:t>
                          </m:r>
                        </m:sub>
                      </m:sSub>
                    </m:den>
                  </m:f>
                </m:oMath>
              </a14:m>
              <a:endParaRPr lang="tr-TR" sz="14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 xmlns="">
        <xdr:sp macro="" textlink="">
          <xdr:nvSpPr>
            <xdr:cNvPr id="7" name="Metin kutusu 6"/>
            <xdr:cNvSpPr txBox="1"/>
          </xdr:nvSpPr>
          <xdr:spPr>
            <a:xfrm>
              <a:off x="369739" y="9275615"/>
              <a:ext cx="592285" cy="3541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tr-TR" sz="1400" b="0" i="0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r>
                <a:rPr lang="tr-TR" sz="1400" b="0" i="0">
                  <a:latin typeface="Cambria Math" panose="02040503050406030204" pitchFamily="18" charset="0"/>
                </a:rPr>
                <a:t>=P_d/P_cr </a:t>
              </a:r>
              <a:endParaRPr lang="tr-TR" sz="1400" i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34</xdr:col>
      <xdr:colOff>9525</xdr:colOff>
      <xdr:row>14</xdr:row>
      <xdr:rowOff>104776</xdr:rowOff>
    </xdr:from>
    <xdr:to>
      <xdr:col>46</xdr:col>
      <xdr:colOff>77925</xdr:colOff>
      <xdr:row>16</xdr:row>
      <xdr:rowOff>181197</xdr:rowOff>
    </xdr:to>
    <xdr:pic>
      <xdr:nvPicPr>
        <xdr:cNvPr id="8" name="Resim 7" descr="https://www.insaport.com/wp-content/uploads/2018/01/logo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962276"/>
          <a:ext cx="1440000" cy="47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83"/>
  <sheetViews>
    <sheetView tabSelected="1" zoomScaleNormal="100" workbookViewId="0">
      <selection activeCell="AA32" sqref="AA32:AJ32"/>
    </sheetView>
  </sheetViews>
  <sheetFormatPr defaultColWidth="1.7109375" defaultRowHeight="15.75" x14ac:dyDescent="0.25"/>
  <cols>
    <col min="1" max="44" width="1.7109375" style="1"/>
    <col min="45" max="45" width="1.7109375" style="1" customWidth="1"/>
    <col min="46" max="16384" width="1.7109375" style="1"/>
  </cols>
  <sheetData>
    <row r="1" spans="1:60" ht="16.5" thickBot="1" x14ac:dyDescent="0.3"/>
    <row r="2" spans="1:60" ht="20.100000000000001" customHeight="1" thickBot="1" x14ac:dyDescent="0.3">
      <c r="C2" s="26" t="s">
        <v>38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8"/>
    </row>
    <row r="4" spans="1:6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</row>
    <row r="6" spans="1:60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/>
    </row>
    <row r="12" spans="1:6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x14ac:dyDescent="0.25">
      <c r="A18" s="2"/>
      <c r="B18" s="2"/>
      <c r="C18" s="16" t="s">
        <v>39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x14ac:dyDescent="0.25"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25">
      <c r="C20" s="30" t="s">
        <v>0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" t="s">
        <v>1</v>
      </c>
      <c r="AA20" s="31">
        <v>1000</v>
      </c>
      <c r="AB20" s="31"/>
      <c r="AC20" s="31"/>
      <c r="AD20" s="31"/>
      <c r="AE20" s="31"/>
      <c r="AF20" s="31"/>
      <c r="AG20" s="31"/>
      <c r="AH20" s="31"/>
      <c r="AI20" s="31"/>
      <c r="AJ20" s="31"/>
      <c r="AK20" s="32" t="s">
        <v>3</v>
      </c>
      <c r="AL20" s="32"/>
      <c r="AM20" s="32"/>
      <c r="AN20" s="32"/>
      <c r="AO20" s="32"/>
      <c r="AP20" s="32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60" x14ac:dyDescent="0.25">
      <c r="C21" s="30" t="s">
        <v>2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" t="s">
        <v>1</v>
      </c>
      <c r="AA21" s="31">
        <v>70</v>
      </c>
      <c r="AB21" s="31"/>
      <c r="AC21" s="31"/>
      <c r="AD21" s="31"/>
      <c r="AE21" s="31"/>
      <c r="AF21" s="31"/>
      <c r="AG21" s="31"/>
      <c r="AH21" s="31"/>
      <c r="AI21" s="31"/>
      <c r="AJ21" s="31"/>
      <c r="AK21" s="32" t="s">
        <v>3</v>
      </c>
      <c r="AL21" s="32"/>
      <c r="AM21" s="32"/>
      <c r="AN21" s="32"/>
      <c r="AO21" s="32"/>
      <c r="AP21" s="32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60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5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7"/>
      <c r="AL22" s="7"/>
      <c r="AM22" s="7"/>
      <c r="AN22" s="7"/>
      <c r="AO22" s="7"/>
      <c r="AP22" s="7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60" x14ac:dyDescent="0.25">
      <c r="C23" s="30" t="s">
        <v>9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" t="s">
        <v>1</v>
      </c>
      <c r="AA23" s="29">
        <v>20</v>
      </c>
      <c r="AB23" s="29"/>
      <c r="AC23" s="29"/>
      <c r="AD23" s="29"/>
      <c r="AE23" s="29" t="s">
        <v>11</v>
      </c>
      <c r="AF23" s="29"/>
      <c r="AG23" s="29">
        <v>200</v>
      </c>
      <c r="AH23" s="29"/>
      <c r="AI23" s="29"/>
      <c r="AJ23" s="29"/>
      <c r="AK23" s="32" t="s">
        <v>12</v>
      </c>
      <c r="AL23" s="32"/>
      <c r="AM23" s="32"/>
      <c r="AN23" s="32"/>
      <c r="AO23" s="32"/>
      <c r="AP23" s="32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60" x14ac:dyDescent="0.25">
      <c r="C24" s="30" t="s">
        <v>10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" t="s">
        <v>1</v>
      </c>
      <c r="AA24" s="29">
        <v>20</v>
      </c>
      <c r="AB24" s="29"/>
      <c r="AC24" s="29"/>
      <c r="AD24" s="29"/>
      <c r="AE24" s="29" t="s">
        <v>11</v>
      </c>
      <c r="AF24" s="29"/>
      <c r="AG24" s="29">
        <v>200</v>
      </c>
      <c r="AH24" s="29"/>
      <c r="AI24" s="29"/>
      <c r="AJ24" s="29"/>
      <c r="AK24" s="32" t="s">
        <v>12</v>
      </c>
      <c r="AL24" s="32"/>
      <c r="AM24" s="32"/>
      <c r="AN24" s="32"/>
      <c r="AO24" s="32"/>
      <c r="AP24" s="32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60" x14ac:dyDescent="0.2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60" x14ac:dyDescent="0.25">
      <c r="C26" s="30" t="s">
        <v>7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" t="s">
        <v>1</v>
      </c>
      <c r="AA26" s="35">
        <f>1000*(dx_üst^2/16200)*(1+1000/sx_üst)</f>
        <v>148.14814814814815</v>
      </c>
      <c r="AB26" s="35"/>
      <c r="AC26" s="35"/>
      <c r="AD26" s="35"/>
      <c r="AE26" s="35"/>
      <c r="AF26" s="35"/>
      <c r="AG26" s="35"/>
      <c r="AH26" s="35"/>
      <c r="AI26" s="35"/>
      <c r="AJ26" s="35"/>
      <c r="AK26" s="32" t="s">
        <v>27</v>
      </c>
      <c r="AL26" s="32"/>
      <c r="AM26" s="32"/>
      <c r="AN26" s="32"/>
      <c r="AO26" s="32"/>
      <c r="AP26" s="32"/>
    </row>
    <row r="27" spans="1:60" x14ac:dyDescent="0.25">
      <c r="C27" s="30" t="s">
        <v>8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" t="s">
        <v>1</v>
      </c>
      <c r="AA27" s="35">
        <f>1000*(dy_üst^2/16200)*(1+1000/sy_üst)</f>
        <v>148.14814814814815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2" t="s">
        <v>27</v>
      </c>
      <c r="AL27" s="32"/>
      <c r="AM27" s="32"/>
      <c r="AN27" s="32"/>
      <c r="AO27" s="32"/>
      <c r="AP27" s="32"/>
    </row>
    <row r="28" spans="1:60" x14ac:dyDescent="0.25">
      <c r="C28" s="30" t="s">
        <v>5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" t="s">
        <v>1</v>
      </c>
      <c r="AA28" s="31">
        <v>2000</v>
      </c>
      <c r="AB28" s="31"/>
      <c r="AC28" s="31"/>
      <c r="AD28" s="31"/>
      <c r="AE28" s="31"/>
      <c r="AF28" s="31"/>
      <c r="AG28" s="31"/>
      <c r="AH28" s="31"/>
      <c r="AI28" s="31"/>
      <c r="AJ28" s="31"/>
      <c r="AK28" s="32" t="s">
        <v>27</v>
      </c>
      <c r="AL28" s="32"/>
      <c r="AM28" s="32"/>
      <c r="AN28" s="32"/>
      <c r="AO28" s="32"/>
      <c r="AP28" s="32"/>
    </row>
    <row r="29" spans="1:60" x14ac:dyDescent="0.25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60" x14ac:dyDescent="0.25">
      <c r="C30" s="30" t="s">
        <v>37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" t="s">
        <v>1</v>
      </c>
      <c r="AA30" s="37">
        <f>1.4*(Gx+Gy)+1.6*Q</f>
        <v>3614.8148148148148</v>
      </c>
      <c r="AB30" s="37"/>
      <c r="AC30" s="37"/>
      <c r="AD30" s="37"/>
      <c r="AE30" s="37"/>
      <c r="AF30" s="37"/>
      <c r="AG30" s="37"/>
      <c r="AH30" s="37"/>
      <c r="AI30" s="37"/>
      <c r="AJ30" s="37"/>
      <c r="AK30" s="32" t="s">
        <v>27</v>
      </c>
      <c r="AL30" s="32"/>
      <c r="AM30" s="32"/>
      <c r="AN30" s="32"/>
      <c r="AO30" s="32"/>
      <c r="AP30" s="32"/>
    </row>
    <row r="31" spans="1:60" x14ac:dyDescent="0.25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60" x14ac:dyDescent="0.25">
      <c r="C32" s="30" t="s">
        <v>4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" t="s">
        <v>1</v>
      </c>
      <c r="AA32" s="31">
        <v>12</v>
      </c>
      <c r="AB32" s="31"/>
      <c r="AC32" s="31"/>
      <c r="AD32" s="31"/>
      <c r="AE32" s="31"/>
      <c r="AF32" s="31"/>
      <c r="AG32" s="31"/>
      <c r="AH32" s="31"/>
      <c r="AI32" s="31"/>
      <c r="AJ32" s="31"/>
      <c r="AK32" s="32" t="s">
        <v>3</v>
      </c>
      <c r="AL32" s="32"/>
      <c r="AM32" s="32"/>
      <c r="AN32" s="32"/>
      <c r="AO32" s="32"/>
      <c r="AP32" s="32"/>
    </row>
    <row r="34" spans="3:107" x14ac:dyDescent="0.25">
      <c r="C34" s="34" t="s">
        <v>6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</row>
    <row r="36" spans="3:107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21" t="s">
        <v>29</v>
      </c>
      <c r="O36" s="21"/>
      <c r="P36" s="21"/>
      <c r="Q36" s="21"/>
      <c r="R36" s="9" t="s">
        <v>1</v>
      </c>
      <c r="S36" s="22" t="s">
        <v>16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4" t="s">
        <v>21</v>
      </c>
      <c r="AN36" s="33">
        <f>a_katsayısı*(PI()^2*E*I_sehpa/(k*l_sehpa^2))</f>
        <v>2037.4595006254342</v>
      </c>
      <c r="AO36" s="33"/>
      <c r="AP36" s="33"/>
      <c r="AQ36" s="33"/>
      <c r="AR36" s="33"/>
      <c r="AS36" s="33"/>
      <c r="AT36" s="38" t="s">
        <v>22</v>
      </c>
      <c r="AU36" s="38"/>
      <c r="AV36" s="38"/>
      <c r="AW36" s="38"/>
      <c r="AX36" s="38"/>
    </row>
    <row r="37" spans="3:107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21" t="s">
        <v>13</v>
      </c>
      <c r="O37" s="21"/>
      <c r="P37" s="21"/>
      <c r="Q37" s="21"/>
      <c r="R37" s="9" t="s">
        <v>1</v>
      </c>
      <c r="S37" s="22" t="s">
        <v>23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4" t="s">
        <v>21</v>
      </c>
      <c r="AN37" s="33">
        <v>200000</v>
      </c>
      <c r="AO37" s="33"/>
      <c r="AP37" s="33"/>
      <c r="AQ37" s="33"/>
      <c r="AR37" s="33"/>
      <c r="AS37" s="33"/>
      <c r="AT37" s="38" t="s">
        <v>25</v>
      </c>
      <c r="AU37" s="38"/>
      <c r="AV37" s="38"/>
      <c r="AW37" s="38"/>
      <c r="AX37" s="38"/>
    </row>
    <row r="38" spans="3:107" x14ac:dyDescent="0.25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21" t="s">
        <v>14</v>
      </c>
      <c r="O38" s="21"/>
      <c r="P38" s="21"/>
      <c r="Q38" s="21"/>
      <c r="R38" s="9" t="s">
        <v>1</v>
      </c>
      <c r="S38" s="22" t="s">
        <v>19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4" t="s">
        <v>21</v>
      </c>
      <c r="AN38" s="33">
        <f>PI()*d_sehpa^4/64</f>
        <v>1017.8760197630929</v>
      </c>
      <c r="AO38" s="33"/>
      <c r="AP38" s="33"/>
      <c r="AQ38" s="33"/>
      <c r="AR38" s="33"/>
      <c r="AS38" s="33"/>
      <c r="AT38" s="32" t="s">
        <v>24</v>
      </c>
      <c r="AU38" s="32"/>
      <c r="AV38" s="32"/>
      <c r="AW38" s="32"/>
      <c r="AX38" s="32"/>
      <c r="AY38" s="4"/>
    </row>
    <row r="39" spans="3:107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21" t="s">
        <v>17</v>
      </c>
      <c r="O39" s="21"/>
      <c r="P39" s="21"/>
      <c r="Q39" s="21"/>
      <c r="R39" s="9" t="s">
        <v>1</v>
      </c>
      <c r="S39" s="22" t="s">
        <v>18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4" t="s">
        <v>21</v>
      </c>
      <c r="AN39" s="33">
        <f>h_temel-2*d_temel</f>
        <v>860</v>
      </c>
      <c r="AO39" s="33"/>
      <c r="AP39" s="33"/>
      <c r="AQ39" s="33"/>
      <c r="AR39" s="33"/>
      <c r="AS39" s="33"/>
      <c r="AT39" s="39" t="s">
        <v>3</v>
      </c>
      <c r="AU39" s="39"/>
      <c r="AV39" s="39"/>
      <c r="AW39" s="39"/>
      <c r="AX39" s="39"/>
    </row>
    <row r="40" spans="3:107" x14ac:dyDescent="0.25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21" t="s">
        <v>15</v>
      </c>
      <c r="O40" s="21"/>
      <c r="P40" s="21"/>
      <c r="Q40" s="21"/>
      <c r="R40" s="9" t="s">
        <v>1</v>
      </c>
      <c r="S40" s="22" t="s">
        <v>20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4" t="s">
        <v>21</v>
      </c>
      <c r="AN40" s="36">
        <v>1</v>
      </c>
      <c r="AO40" s="36"/>
      <c r="AP40" s="36"/>
      <c r="AQ40" s="36"/>
      <c r="AR40" s="36"/>
      <c r="AS40" s="36"/>
      <c r="AT40" s="38"/>
      <c r="AU40" s="38"/>
      <c r="AV40" s="38"/>
      <c r="AW40" s="38"/>
      <c r="AX40" s="38"/>
    </row>
    <row r="41" spans="3:107" x14ac:dyDescent="0.25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20" t="s">
        <v>28</v>
      </c>
      <c r="O41" s="21"/>
      <c r="P41" s="21"/>
      <c r="Q41" s="21"/>
      <c r="R41" s="9" t="s">
        <v>1</v>
      </c>
      <c r="S41" s="22" t="s">
        <v>30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4" t="s">
        <v>21</v>
      </c>
      <c r="AN41" s="23">
        <v>0.75</v>
      </c>
      <c r="AO41" s="23"/>
      <c r="AP41" s="23"/>
      <c r="AQ41" s="23"/>
      <c r="AR41" s="23"/>
      <c r="AS41" s="23"/>
    </row>
    <row r="42" spans="3:107" x14ac:dyDescent="0.25">
      <c r="AQ42" s="10"/>
    </row>
    <row r="43" spans="3:107" x14ac:dyDescent="0.25">
      <c r="C43" s="34" t="s">
        <v>26</v>
      </c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</row>
    <row r="44" spans="3:107" x14ac:dyDescent="0.25">
      <c r="CZ44" s="11"/>
      <c r="DA44" s="11"/>
      <c r="DB44" s="11"/>
      <c r="DC44" s="11"/>
    </row>
    <row r="45" spans="3:107" x14ac:dyDescent="0.25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21" t="s">
        <v>31</v>
      </c>
      <c r="O45" s="21"/>
      <c r="P45" s="21"/>
      <c r="Q45" s="21"/>
      <c r="R45" s="9" t="s">
        <v>1</v>
      </c>
      <c r="S45" s="24" t="s">
        <v>32</v>
      </c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4" t="s">
        <v>21</v>
      </c>
      <c r="AN45" s="25">
        <f>P_tasarım/P_burkulma</f>
        <v>1.7741775057149276</v>
      </c>
      <c r="AO45" s="25"/>
      <c r="AP45" s="25"/>
      <c r="AQ45" s="25"/>
      <c r="AR45" s="25"/>
      <c r="AS45" s="25"/>
    </row>
    <row r="46" spans="3:107" x14ac:dyDescent="0.25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5" t="s">
        <v>33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" t="s">
        <v>21</v>
      </c>
      <c r="AN46" s="17">
        <f>EVEN(AN45)/2</f>
        <v>1</v>
      </c>
      <c r="AO46" s="17"/>
      <c r="AP46" s="17"/>
      <c r="AQ46" s="17"/>
      <c r="AR46" s="17"/>
      <c r="AS46" s="17"/>
    </row>
    <row r="48" spans="3:107" x14ac:dyDescent="0.25">
      <c r="C48" s="19" t="s">
        <v>36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50" spans="1:5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x14ac:dyDescent="0.25">
      <c r="A67" s="2"/>
      <c r="B67" s="2"/>
      <c r="C67" s="18" t="s">
        <v>34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2"/>
    </row>
    <row r="68" spans="1:5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</row>
    <row r="69" spans="1:51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</row>
    <row r="70" spans="1:5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</row>
    <row r="71" spans="1:5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</row>
    <row r="72" spans="1:5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3" spans="1:51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</row>
    <row r="74" spans="1:5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  <row r="75" spans="1:5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</row>
    <row r="76" spans="1:5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</row>
    <row r="77" spans="1:5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</row>
    <row r="78" spans="1:5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</row>
    <row r="79" spans="1:51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</row>
    <row r="80" spans="1:51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</row>
    <row r="81" spans="2:51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</row>
    <row r="82" spans="2:5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</row>
    <row r="83" spans="2:51" x14ac:dyDescent="0.25">
      <c r="B83" s="2"/>
      <c r="C83" s="18" t="s">
        <v>35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2"/>
    </row>
  </sheetData>
  <sheetProtection algorithmName="SHA-512" hashValue="5LqKRYqrOHouUUCq6oHnLODR5Pa4darWBl69KcOSMZUxCgCmKPGKh2D89vEE8mQpY9H3NNjtV+GBj17RXZG8ig==" saltValue="IiQPPsm/4dh5GEmkbCDkVA==" spinCount="100000" sheet="1" objects="1" scenarios="1" selectLockedCells="1"/>
  <mergeCells count="65">
    <mergeCell ref="N40:Q40"/>
    <mergeCell ref="C26:Y26"/>
    <mergeCell ref="AA26:AJ26"/>
    <mergeCell ref="AN40:AS40"/>
    <mergeCell ref="C43:AY43"/>
    <mergeCell ref="C30:Y30"/>
    <mergeCell ref="AA30:AJ30"/>
    <mergeCell ref="AK30:AP30"/>
    <mergeCell ref="AT36:AX36"/>
    <mergeCell ref="AT37:AX37"/>
    <mergeCell ref="AT38:AX38"/>
    <mergeCell ref="AT39:AX39"/>
    <mergeCell ref="AT40:AX40"/>
    <mergeCell ref="S40:AL40"/>
    <mergeCell ref="N36:Q36"/>
    <mergeCell ref="N37:Q37"/>
    <mergeCell ref="N38:Q38"/>
    <mergeCell ref="AK27:AP27"/>
    <mergeCell ref="C27:Y27"/>
    <mergeCell ref="AK28:AP28"/>
    <mergeCell ref="C28:Y28"/>
    <mergeCell ref="AA28:AJ28"/>
    <mergeCell ref="AK26:AP26"/>
    <mergeCell ref="C32:Y32"/>
    <mergeCell ref="AA32:AJ32"/>
    <mergeCell ref="AK32:AP32"/>
    <mergeCell ref="C34:AY34"/>
    <mergeCell ref="AA27:AJ27"/>
    <mergeCell ref="AN38:AS38"/>
    <mergeCell ref="AN39:AS39"/>
    <mergeCell ref="S38:AL38"/>
    <mergeCell ref="S36:AL36"/>
    <mergeCell ref="S37:AL37"/>
    <mergeCell ref="C2:AX2"/>
    <mergeCell ref="AA23:AD23"/>
    <mergeCell ref="AE23:AF23"/>
    <mergeCell ref="AG23:AJ23"/>
    <mergeCell ref="AA24:AD24"/>
    <mergeCell ref="C20:Y20"/>
    <mergeCell ref="C23:Y23"/>
    <mergeCell ref="C24:Y24"/>
    <mergeCell ref="C21:Y21"/>
    <mergeCell ref="AA20:AJ20"/>
    <mergeCell ref="AA21:AJ21"/>
    <mergeCell ref="AE24:AF24"/>
    <mergeCell ref="AG24:AJ24"/>
    <mergeCell ref="AK20:AP20"/>
    <mergeCell ref="AK21:AP21"/>
    <mergeCell ref="AK23:AP23"/>
    <mergeCell ref="C18:AX18"/>
    <mergeCell ref="AN46:AS46"/>
    <mergeCell ref="C67:AX67"/>
    <mergeCell ref="C83:AX83"/>
    <mergeCell ref="C48:AX48"/>
    <mergeCell ref="N41:Q41"/>
    <mergeCell ref="S41:AL41"/>
    <mergeCell ref="AN41:AS41"/>
    <mergeCell ref="N45:Q45"/>
    <mergeCell ref="S45:AL45"/>
    <mergeCell ref="AN45:AS45"/>
    <mergeCell ref="AK24:AP24"/>
    <mergeCell ref="N39:Q39"/>
    <mergeCell ref="S39:AL39"/>
    <mergeCell ref="AN36:AS36"/>
    <mergeCell ref="AN37:AS37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0" r:id="rId1"/>
  <colBreaks count="1" manualBreakCount="1">
    <brk id="5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18</vt:i4>
      </vt:variant>
    </vt:vector>
  </HeadingPairs>
  <TitlesOfParts>
    <vt:vector size="19" baseType="lpstr">
      <vt:lpstr>Çift Ayaklı Sehpa Donatı Hesabı</vt:lpstr>
      <vt:lpstr>a_katsayısı</vt:lpstr>
      <vt:lpstr>d_sehpa</vt:lpstr>
      <vt:lpstr>d_temel</vt:lpstr>
      <vt:lpstr>dx_üst</vt:lpstr>
      <vt:lpstr>dy_üst</vt:lpstr>
      <vt:lpstr>E</vt:lpstr>
      <vt:lpstr>Gx</vt:lpstr>
      <vt:lpstr>Gy</vt:lpstr>
      <vt:lpstr>h_temel</vt:lpstr>
      <vt:lpstr>I_sehpa</vt:lpstr>
      <vt:lpstr>k</vt:lpstr>
      <vt:lpstr>l_sehpa</vt:lpstr>
      <vt:lpstr>P_burkulma</vt:lpstr>
      <vt:lpstr>P_tasarım</vt:lpstr>
      <vt:lpstr>Q</vt:lpstr>
      <vt:lpstr>sx_üst</vt:lpstr>
      <vt:lpstr>sy_üst</vt:lpstr>
      <vt:lpstr>'Çift Ayaklı Sehpa Donatı Hesabı'!Yazdırma_Alanı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2018-11-18T20:07:26Z</dcterms:modified>
</cp:coreProperties>
</file>